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 first" sheetId="1" state="visible" r:id="rId3"/>
    <sheet name="The three levers" sheetId="2" state="visible" r:id="rId4"/>
    <sheet name="Calculator" sheetId="3" state="visible" r:id="rId5"/>
    <sheet name="Investment" sheetId="4" state="visible" r:id="rId6"/>
    <sheet name="The one-lin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<sst xmlns="http://schemas.openxmlformats.org/spreadsheetml/2006/main" count="106" uniqueCount="101">
  <si>
    <t xml:space="preserve">We're not buying a tool. We're investing in a new way of working.</t>
  </si>
  <si>
    <t xml:space="preserve">The wrong headline is "tool X is cheaper than tool Y." That puts the argument on the vendor's turf and gets picked apart on hour estimates nobody can defend yet.</t>
  </si>
  <si>
    <t xml:space="preserve">The real case: rapid, working prototypes are the fastest instrument we have for learning. They collapse coordination cost, cost of delay, and wrong-build risk. Whichever tool gets us there fastest is a line item, not the argument.</t>
  </si>
  <si>
    <t xml:space="preserve">How to use this workbook</t>
  </si>
  <si>
    <t xml:space="preserve">  • Blue text = your input. Edit freely — every downstream total recalculates.</t>
  </si>
  <si>
    <t xml:space="preserve">  • Black text = formulas.</t>
  </si>
  <si>
    <t xml:space="preserve">  • Yellow fill = key assumptions worth pressure-testing.</t>
  </si>
  <si>
    <t xml:space="preserve">  • Green text = a link pulling from another tab in this workbook.</t>
  </si>
  <si>
    <t xml:space="preserve">Tabs</t>
  </si>
  <si>
    <t xml:space="preserve">  1. Read me first — framing.</t>
  </si>
  <si>
    <t xml:space="preserve">  2. The three levers — the argument, no math.</t>
  </si>
  <si>
    <t xml:space="preserve">  3. Calculator — coordination + delay + wrong-build math.</t>
  </si>
  <si>
    <t xml:space="preserve">  4. Investment — tool spend AND people cost (the honest denominator).</t>
  </si>
  <si>
    <t xml:space="preserve">  5. The one-liner — the punchline sentence, live from your numbers.</t>
  </si>
  <si>
    <t xml:space="preserve">Every number is a placeholder. Overwrite freely.</t>
  </si>
  <si>
    <t xml:space="preserve">The three costs we're actually cutting</t>
  </si>
  <si>
    <t xml:space="preserve">Lever 1 — Coordination cost</t>
  </si>
  <si>
    <t xml:space="preserve">The meetings-to-clarity tax</t>
  </si>
  <si>
    <t xml:space="preserve">Ambiguous ideas generate meeting trails. A prototype in the room ends the thread — often async, in one review, sometimes zero.</t>
  </si>
  <si>
    <t xml:space="preserve">Formula:  meetings × attendees × hours × blended rate = coordination cost per idea</t>
  </si>
  <si>
    <t xml:space="preserve">Example: 5 meetings × 5 people × 1 hr × $150 = $3,750 per idea — before a line of code.</t>
  </si>
  <si>
    <t xml:space="preserve">Lever 2 — Cost of delay</t>
  </si>
  <si>
    <t xml:space="preserve">Value that erodes while you decide</t>
  </si>
  <si>
    <t xml:space="preserve">Every week an opportunity sits in 'we're aligning' is a week the market moves, competitors ship, or the sponsor loses patience. Reinertsen: delay usually costs 5–10× the work itself.</t>
  </si>
  <si>
    <t xml:space="preserve">Formula:  weeks saved to decision × weekly value at stake = delay cost avoided</t>
  </si>
  <si>
    <t xml:space="preserve">Example: 4 weeks × $10K/week of opportunity value = $40K per initiative.</t>
  </si>
  <si>
    <t xml:space="preserve">Lever 3 — Wrong-build risk</t>
  </si>
  <si>
    <t xml:space="preserve">The confidently-wrong roadmap</t>
  </si>
  <si>
    <t xml:space="preserve">The most expensive prototype is the one you skip. A prototype that kills a wrong-build returns many multiples of its cost — and you never see it in the P&amp;L, because the disaster didn't happen.</t>
  </si>
  <si>
    <t xml:space="preserve">Formula:  wrong-builds prevented × avg build cost = risk avoided</t>
  </si>
  <si>
    <t xml:space="preserve">Example: one prevented $300K wrong-build dwarfs the entire tooling budget.</t>
  </si>
  <si>
    <t xml:space="preserve">Plug in your numbers</t>
  </si>
  <si>
    <t xml:space="preserve">Every input is yours. We supply the frame, not the claim. Blue cells are placeholders — overwrite.</t>
  </si>
  <si>
    <t xml:space="preserve">Lever 1 — Coordination</t>
  </si>
  <si>
    <t xml:space="preserve">Notes</t>
  </si>
  <si>
    <t xml:space="preserve">Meetings per idea, today</t>
  </si>
  <si>
    <t xml:space="preserve">Avg attendees</t>
  </si>
  <si>
    <t xml:space="preserve">Hours per meeting</t>
  </si>
  <si>
    <t xml:space="preserve">Blended hourly rate ($)</t>
  </si>
  <si>
    <t xml:space="preserve">Ideas per year</t>
  </si>
  <si>
    <t xml:space="preserve">Coordination cost per idea</t>
  </si>
  <si>
    <t xml:space="preserve">meetings × attendees × hours × blended rate</t>
  </si>
  <si>
    <t xml:space="preserve">Lever 1 — annual</t>
  </si>
  <si>
    <t xml:space="preserve">× ideas per year</t>
  </si>
  <si>
    <t xml:space="preserve">Weeks saved to decision</t>
  </si>
  <si>
    <t xml:space="preserve">Weekly value at stake ($)</t>
  </si>
  <si>
    <t xml:space="preserve">Applied across ideas/year</t>
  </si>
  <si>
    <t xml:space="preserve">Lever 2 — annual</t>
  </si>
  <si>
    <t xml:space="preserve">weeks saved × weekly value × ideas per year</t>
  </si>
  <si>
    <t xml:space="preserve">Wrong-builds prevented per year</t>
  </si>
  <si>
    <t xml:space="preserve">Avg build cost ($)</t>
  </si>
  <si>
    <t xml:space="preserve">Lever 3 — annual</t>
  </si>
  <si>
    <t xml:space="preserve">wrong-builds prevented × avg build cost</t>
  </si>
  <si>
    <t xml:space="preserve">Total annual value unlocked</t>
  </si>
  <si>
    <t xml:space="preserve">What the capability actually costs</t>
  </si>
  <si>
    <t xml:space="preserve">Tools are the small line. The honest denominator includes the people running the capability — the Director and the Innovation Accelerators. Leadership will ask; better to put it on the table.</t>
  </si>
  <si>
    <t xml:space="preserve">Tool spend</t>
  </si>
  <si>
    <t xml:space="preserve">Vendor-neutral: seats at intensity tiers. Adjust for your actual contract.</t>
  </si>
  <si>
    <t xml:space="preserve">Active PMs</t>
  </si>
  <si>
    <t xml:space="preserve">Cost per active PM / mo ($)</t>
  </si>
  <si>
    <t xml:space="preserve">Heavy / dedicated builders</t>
  </si>
  <si>
    <t xml:space="preserve">Cost per heavy seat / mo ($)</t>
  </si>
  <si>
    <t xml:space="preserve">Monthly tool spend</t>
  </si>
  <si>
    <t xml:space="preserve">Annual tool spend</t>
  </si>
  <si>
    <t xml:space="preserve">People investment</t>
  </si>
  <si>
    <t xml:space="preserve">Fully-loaded comp = salary + benefits + taxes + typical overhead.</t>
  </si>
  <si>
    <t xml:space="preserve">Directors of Innovation Acceleration</t>
  </si>
  <si>
    <t xml:space="preserve">Fully-loaded comp / yr ($)</t>
  </si>
  <si>
    <t xml:space="preserve">Innovation Accelerators</t>
  </si>
  <si>
    <t xml:space="preserve">Annual people cost</t>
  </si>
  <si>
    <t xml:space="preserve">All-in investment &amp; ROI</t>
  </si>
  <si>
    <t xml:space="preserve">Total annual investment (tools + people)</t>
  </si>
  <si>
    <t xml:space="preserve">Value ÷ tool spend</t>
  </si>
  <si>
    <t xml:space="preserve">All-in ROI (value ÷ total investment)</t>
  </si>
  <si>
    <t xml:space="preserve">Supporting Partners (Product, Design, Engineering) are shared org resources and aren't modeled here. Swap in your org's actual comp and headcount.</t>
  </si>
  <si>
    <t xml:space="preserve">Seat economics by persona (typical monthly ranges)</t>
  </si>
  <si>
    <t xml:space="preserve">Persona</t>
  </si>
  <si>
    <t xml:space="preserve">Cadence</t>
  </si>
  <si>
    <t xml:space="preserve">Typical / mo</t>
  </si>
  <si>
    <t xml:space="preserve">Light PM</t>
  </si>
  <si>
    <t xml:space="preserve">1–2 small prototypes</t>
  </si>
  <si>
    <t xml:space="preserve">$25 – $50</t>
  </si>
  <si>
    <t xml:space="preserve">Active PM</t>
  </si>
  <si>
    <t xml:space="preserve">3–5 prototypes, real iteration</t>
  </si>
  <si>
    <t xml:space="preserve">$100 – $200</t>
  </si>
  <si>
    <t xml:space="preserve">Heavy PM / builder</t>
  </si>
  <si>
    <t xml:space="preserve">Weekly prototypes + backend + AI usage</t>
  </si>
  <si>
    <t xml:space="preserve">$250 – $500</t>
  </si>
  <si>
    <t xml:space="preserve">Dedicated rapid prototyper</t>
  </si>
  <si>
    <t xml:space="preserve">Daily prototypes, full toolchain</t>
  </si>
  <si>
    <t xml:space="preserve">$500 – $1,000</t>
  </si>
  <si>
    <t xml:space="preserve">The one-liner</t>
  </si>
  <si>
    <t xml:space="preserve">No claim about hours-in-Figma. No made-up multipliers. Every number came from the reader.</t>
  </si>
  <si>
    <t xml:space="preserve">Breakdown</t>
  </si>
  <si>
    <t xml:space="preserve">Total annual investment</t>
  </si>
  <si>
    <t xml:space="preserve">  Tool spend</t>
  </si>
  <si>
    <t xml:space="preserve">  People cost</t>
  </si>
  <si>
    <t xml:space="preserve">  Coordination</t>
  </si>
  <si>
    <t xml:space="preserve">  Delay</t>
  </si>
  <si>
    <t xml:space="preserve">  Wrong-build</t>
  </si>
  <si>
    <t xml:space="preserve">All-in ROI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</si>
</sst>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"/>
    <numFmt numFmtId="167" formatCode="\$#,##0;&quot;($&quot;#,##0\);\-"/>
    <numFmt numFmtId="168" formatCode="0.0\x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11"/>
      <name val="Arial"/>
      <family val="0"/>
      <charset val="1"/>
    </font>
    <font>
      <sz val="10"/>
      <name val="Consolas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1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45" hidden="false" customHeight="tru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45" hidden="false" customHeight="true" outlineLevel="0" collapsed="false">
      <c r="A5" s="2" t="s">
        <v>2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3" t="s">
        <v>3</v>
      </c>
    </row>
    <row r="8" customFormat="false" ht="45" hidden="false" customHeight="true" outlineLevel="0" collapsed="false">
      <c r="A8" s="2" t="s">
        <v>4</v>
      </c>
    </row>
    <row r="9" customFormat="false" ht="15" hidden="false" customHeight="false" outlineLevel="0" collapsed="false">
      <c r="A9" s="2" t="s">
        <v>5</v>
      </c>
    </row>
    <row r="10" customFormat="false" ht="15" hidden="false" customHeight="false" outlineLevel="0" collapsed="false">
      <c r="A10" s="2" t="s">
        <v>6</v>
      </c>
    </row>
    <row r="11" customFormat="false" ht="45" hidden="false" customHeight="true" outlineLevel="0" collapsed="false">
      <c r="A11" s="2" t="s">
        <v>7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8</v>
      </c>
    </row>
    <row r="14" customFormat="false" ht="15" hidden="false" customHeight="false" outlineLevel="0" collapsed="false">
      <c r="A14" s="2" t="s">
        <v>9</v>
      </c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2" t="s">
        <v>11</v>
      </c>
    </row>
    <row r="17" customFormat="false" ht="45" hidden="false" customHeight="true" outlineLevel="0" collapsed="false">
      <c r="A17" s="2" t="s">
        <v>12</v>
      </c>
    </row>
    <row r="18" customFormat="false" ht="45" hidden="false" customHeight="tru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22.05" hidden="false" customHeight="false" outlineLevel="0" collapsed="false">
      <c r="A1" s="1" t="s">
        <v>15</v>
      </c>
    </row>
    <row r="3" customFormat="false" ht="16.15" hidden="false" customHeight="false" outlineLevel="0" collapsed="false">
      <c r="A3" s="4" t="s">
        <v>16</v>
      </c>
    </row>
    <row r="4" customFormat="false" ht="15" hidden="false" customHeight="false" outlineLevel="0" collapsed="false">
      <c r="A4" s="5" t="s">
        <v>17</v>
      </c>
    </row>
    <row r="5" customFormat="false" ht="45" hidden="false" customHeight="true" outlineLevel="0" collapsed="false">
      <c r="A5" s="6" t="s">
        <v>18</v>
      </c>
    </row>
    <row r="6" customFormat="false" ht="15" hidden="false" customHeight="false" outlineLevel="0" collapsed="false">
      <c r="A6" s="7" t="s">
        <v>19</v>
      </c>
    </row>
    <row r="7" customFormat="false" ht="15" hidden="false" customHeight="false" outlineLevel="0" collapsed="false">
      <c r="A7" s="8" t="s">
        <v>20</v>
      </c>
    </row>
    <row r="9" customFormat="false" ht="16.15" hidden="false" customHeight="false" outlineLevel="0" collapsed="false">
      <c r="A9" s="4" t="s">
        <v>21</v>
      </c>
    </row>
    <row r="10" customFormat="false" ht="15" hidden="false" customHeight="false" outlineLevel="0" collapsed="false">
      <c r="A10" s="5" t="s">
        <v>22</v>
      </c>
    </row>
    <row r="11" customFormat="false" ht="45" hidden="false" customHeight="true" outlineLevel="0" collapsed="false">
      <c r="A11" s="6" t="s">
        <v>23</v>
      </c>
    </row>
    <row r="12" customFormat="false" ht="15" hidden="false" customHeight="false" outlineLevel="0" collapsed="false">
      <c r="A12" s="7" t="s">
        <v>24</v>
      </c>
    </row>
    <row r="13" customFormat="false" ht="15" hidden="false" customHeight="false" outlineLevel="0" collapsed="false">
      <c r="A13" s="8" t="s">
        <v>25</v>
      </c>
    </row>
    <row r="15" customFormat="false" ht="16.15" hidden="false" customHeight="false" outlineLevel="0" collapsed="false">
      <c r="A15" s="4" t="s">
        <v>26</v>
      </c>
    </row>
    <row r="16" customFormat="false" ht="15" hidden="false" customHeight="false" outlineLevel="0" collapsed="false">
      <c r="A16" s="5" t="s">
        <v>27</v>
      </c>
    </row>
    <row r="17" customFormat="false" ht="45" hidden="false" customHeight="true" outlineLevel="0" collapsed="false">
      <c r="A17" s="6" t="s">
        <v>28</v>
      </c>
    </row>
    <row r="18" customFormat="false" ht="15" hidden="false" customHeight="false" outlineLevel="0" collapsed="false">
      <c r="A18" s="7" t="s">
        <v>29</v>
      </c>
    </row>
    <row r="19" customFormat="false" ht="15" hidden="false" customHeight="false" outlineLevel="0" collapsed="false">
      <c r="A19" s="8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5"/>
    <col collapsed="false" customWidth="true" hidden="false" outlineLevel="0" max="2" min="2" style="0" width="20"/>
    <col collapsed="false" customWidth="true" hidden="false" outlineLevel="0" max="3" min="3" style="0" width="60"/>
  </cols>
  <sheetData>
    <row r="1" customFormat="false" ht="22.05" hidden="false" customHeight="false" outlineLevel="0" collapsed="false">
      <c r="A1" s="1" t="s">
        <v>31</v>
      </c>
    </row>
    <row r="2" customFormat="false" ht="30" hidden="false" customHeight="true" outlineLevel="0" collapsed="false">
      <c r="A2" s="8" t="s">
        <v>32</v>
      </c>
    </row>
    <row r="4" customFormat="false" ht="16.15" hidden="false" customHeight="false" outlineLevel="0" collapsed="false">
      <c r="A4" s="4" t="s">
        <v>33</v>
      </c>
      <c r="C4" s="9" t="s">
        <v>34</v>
      </c>
    </row>
    <row r="5" customFormat="false" ht="15" hidden="false" customHeight="false" outlineLevel="0" collapsed="false">
      <c r="A5" s="10" t="s">
        <v>35</v>
      </c>
      <c r="B5" s="11" t="n">
        <v>5</v>
      </c>
    </row>
    <row r="6" customFormat="false" ht="15" hidden="false" customHeight="false" outlineLevel="0" collapsed="false">
      <c r="A6" s="10" t="s">
        <v>36</v>
      </c>
      <c r="B6" s="11" t="n">
        <v>5</v>
      </c>
    </row>
    <row r="7" customFormat="false" ht="15" hidden="false" customHeight="false" outlineLevel="0" collapsed="false">
      <c r="A7" s="10" t="s">
        <v>37</v>
      </c>
      <c r="B7" s="12" t="n">
        <v>1</v>
      </c>
    </row>
    <row r="8" customFormat="false" ht="15" hidden="false" customHeight="false" outlineLevel="0" collapsed="false">
      <c r="A8" s="10" t="s">
        <v>38</v>
      </c>
      <c r="B8" s="13" t="n">
        <v>150</v>
      </c>
    </row>
    <row r="9" customFormat="false" ht="15" hidden="false" customHeight="false" outlineLevel="0" collapsed="false">
      <c r="A9" s="10" t="s">
        <v>39</v>
      </c>
      <c r="B9" s="11" t="n">
        <v>12</v>
      </c>
    </row>
    <row r="10" customFormat="false" ht="15" hidden="false" customHeight="false" outlineLevel="0" collapsed="false">
      <c r="A10" s="10" t="s">
        <v>40</v>
      </c>
      <c r="B10" s="14" t="n">
        <f aca="false">B5*B6*B7*B8</f>
        <v>3750</v>
      </c>
      <c r="C10" s="15" t="s">
        <v>41</v>
      </c>
    </row>
    <row r="11" customFormat="false" ht="15" hidden="false" customHeight="false" outlineLevel="0" collapsed="false">
      <c r="A11" s="9" t="s">
        <v>42</v>
      </c>
      <c r="B11" s="16" t="n">
        <f aca="false">B10*B9</f>
        <v>45000</v>
      </c>
      <c r="C11" s="15" t="s">
        <v>43</v>
      </c>
    </row>
    <row r="13" customFormat="false" ht="16.15" hidden="false" customHeight="false" outlineLevel="0" collapsed="false">
      <c r="A13" s="4" t="s">
        <v>21</v>
      </c>
    </row>
    <row r="14" customFormat="false" ht="15" hidden="false" customHeight="false" outlineLevel="0" collapsed="false">
      <c r="A14" s="10" t="s">
        <v>44</v>
      </c>
      <c r="B14" s="11" t="n">
        <v>4</v>
      </c>
    </row>
    <row r="15" customFormat="false" ht="15" hidden="false" customHeight="false" outlineLevel="0" collapsed="false">
      <c r="A15" s="10" t="s">
        <v>45</v>
      </c>
      <c r="B15" s="13" t="n">
        <v>10000</v>
      </c>
    </row>
    <row r="16" customFormat="false" ht="15" hidden="false" customHeight="false" outlineLevel="0" collapsed="false">
      <c r="A16" s="10" t="s">
        <v>46</v>
      </c>
      <c r="B16" s="17" t="n">
        <f aca="false">B9</f>
        <v>12</v>
      </c>
    </row>
    <row r="17" customFormat="false" ht="15" hidden="false" customHeight="false" outlineLevel="0" collapsed="false">
      <c r="A17" s="9" t="s">
        <v>47</v>
      </c>
      <c r="B17" s="16" t="n">
        <f aca="false">B14*B15*B9</f>
        <v>480000</v>
      </c>
      <c r="C17" s="15" t="s">
        <v>48</v>
      </c>
    </row>
    <row r="19" customFormat="false" ht="16.15" hidden="false" customHeight="false" outlineLevel="0" collapsed="false">
      <c r="A19" s="4" t="s">
        <v>26</v>
      </c>
    </row>
    <row r="20" customFormat="false" ht="15" hidden="false" customHeight="false" outlineLevel="0" collapsed="false">
      <c r="A20" s="10" t="s">
        <v>49</v>
      </c>
      <c r="B20" s="12" t="n">
        <v>1</v>
      </c>
    </row>
    <row r="21" customFormat="false" ht="15" hidden="false" customHeight="false" outlineLevel="0" collapsed="false">
      <c r="A21" s="10" t="s">
        <v>50</v>
      </c>
      <c r="B21" s="13" t="n">
        <v>300000</v>
      </c>
    </row>
    <row r="22" customFormat="false" ht="15" hidden="false" customHeight="false" outlineLevel="0" collapsed="false">
      <c r="A22" s="9" t="s">
        <v>51</v>
      </c>
      <c r="B22" s="16" t="n">
        <f aca="false">B20*B21</f>
        <v>300000</v>
      </c>
      <c r="C22" s="15" t="s">
        <v>52</v>
      </c>
    </row>
    <row r="24" customFormat="false" ht="17.35" hidden="false" customHeight="false" outlineLevel="0" collapsed="false">
      <c r="A24" s="4" t="s">
        <v>53</v>
      </c>
      <c r="B24" s="18" t="n">
        <f aca="false">B11+B17+B22</f>
        <v>825000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5"/>
    <col collapsed="false" customWidth="true" hidden="false" outlineLevel="0" max="2" min="2" style="0" width="20"/>
    <col collapsed="false" customWidth="true" hidden="false" outlineLevel="0" max="3" min="3" style="0" width="60"/>
  </cols>
  <sheetData>
    <row r="1" customFormat="false" ht="22.05" hidden="false" customHeight="false" outlineLevel="0" collapsed="false">
      <c r="A1" s="1" t="s">
        <v>54</v>
      </c>
    </row>
    <row r="2" customFormat="false" ht="45" hidden="false" customHeight="true" outlineLevel="0" collapsed="false">
      <c r="A2" s="6" t="s">
        <v>55</v>
      </c>
    </row>
    <row r="4" customFormat="false" ht="16.15" hidden="false" customHeight="false" outlineLevel="0" collapsed="false">
      <c r="A4" s="4" t="s">
        <v>56</v>
      </c>
    </row>
    <row r="5" customFormat="false" ht="15" hidden="false" customHeight="false" outlineLevel="0" collapsed="false">
      <c r="A5" s="15" t="s">
        <v>57</v>
      </c>
    </row>
    <row r="6" customFormat="false" ht="15" hidden="false" customHeight="false" outlineLevel="0" collapsed="false">
      <c r="A6" s="10" t="s">
        <v>58</v>
      </c>
      <c r="B6" s="11" t="n">
        <v>2</v>
      </c>
    </row>
    <row r="7" customFormat="false" ht="15" hidden="false" customHeight="false" outlineLevel="0" collapsed="false">
      <c r="A7" s="10" t="s">
        <v>59</v>
      </c>
      <c r="B7" s="13" t="n">
        <v>150</v>
      </c>
    </row>
    <row r="8" customFormat="false" ht="15" hidden="false" customHeight="false" outlineLevel="0" collapsed="false">
      <c r="A8" s="10" t="s">
        <v>60</v>
      </c>
      <c r="B8" s="11" t="n">
        <v>1</v>
      </c>
    </row>
    <row r="9" customFormat="false" ht="15" hidden="false" customHeight="false" outlineLevel="0" collapsed="false">
      <c r="A9" s="10" t="s">
        <v>61</v>
      </c>
      <c r="B9" s="13" t="n">
        <v>400</v>
      </c>
    </row>
    <row r="10" customFormat="false" ht="15" hidden="false" customHeight="false" outlineLevel="0" collapsed="false">
      <c r="A10" s="10" t="s">
        <v>62</v>
      </c>
      <c r="B10" s="14" t="n">
        <f aca="false">B6*B7+B8*B9</f>
        <v>700</v>
      </c>
    </row>
    <row r="11" customFormat="false" ht="15" hidden="false" customHeight="false" outlineLevel="0" collapsed="false">
      <c r="A11" s="9" t="s">
        <v>63</v>
      </c>
      <c r="B11" s="16" t="n">
        <f aca="false">B10*12</f>
        <v>8400</v>
      </c>
    </row>
    <row r="13" customFormat="false" ht="16.15" hidden="false" customHeight="false" outlineLevel="0" collapsed="false">
      <c r="A13" s="4" t="s">
        <v>64</v>
      </c>
    </row>
    <row r="14" customFormat="false" ht="15" hidden="false" customHeight="false" outlineLevel="0" collapsed="false">
      <c r="A14" s="15" t="s">
        <v>65</v>
      </c>
    </row>
    <row r="15" customFormat="false" ht="15" hidden="false" customHeight="false" outlineLevel="0" collapsed="false">
      <c r="A15" s="10" t="s">
        <v>66</v>
      </c>
      <c r="B15" s="11" t="n">
        <v>1</v>
      </c>
    </row>
    <row r="16" customFormat="false" ht="15" hidden="false" customHeight="false" outlineLevel="0" collapsed="false">
      <c r="A16" s="10" t="s">
        <v>67</v>
      </c>
      <c r="B16" s="13" t="n">
        <v>250000</v>
      </c>
    </row>
    <row r="17" customFormat="false" ht="15" hidden="false" customHeight="false" outlineLevel="0" collapsed="false">
      <c r="A17" s="10" t="s">
        <v>68</v>
      </c>
      <c r="B17" s="11" t="n">
        <v>2</v>
      </c>
    </row>
    <row r="18" customFormat="false" ht="15" hidden="false" customHeight="false" outlineLevel="0" collapsed="false">
      <c r="A18" s="10" t="s">
        <v>67</v>
      </c>
      <c r="B18" s="13" t="n">
        <v>180000</v>
      </c>
    </row>
    <row r="19" customFormat="false" ht="15" hidden="false" customHeight="false" outlineLevel="0" collapsed="false">
      <c r="A19" s="9" t="s">
        <v>69</v>
      </c>
      <c r="B19" s="16" t="n">
        <f aca="false">B15*B16+B17*B18</f>
        <v>610000</v>
      </c>
    </row>
    <row r="21" customFormat="false" ht="16.15" hidden="false" customHeight="false" outlineLevel="0" collapsed="false">
      <c r="A21" s="4" t="s">
        <v>70</v>
      </c>
    </row>
    <row r="22" customFormat="false" ht="15" hidden="false" customHeight="false" outlineLevel="0" collapsed="false">
      <c r="A22" s="9" t="s">
        <v>71</v>
      </c>
      <c r="B22" s="16" t="n">
        <f aca="false">B11+B19</f>
        <v>618400</v>
      </c>
    </row>
    <row r="23" customFormat="false" ht="15" hidden="false" customHeight="false" outlineLevel="0" collapsed="false">
      <c r="A23" s="10" t="s">
        <v>53</v>
      </c>
      <c r="B23" s="19" t="n">
        <f aca="false">Calculator!B24</f>
        <v>825000</v>
      </c>
    </row>
    <row r="24" customFormat="false" ht="15" hidden="false" customHeight="false" outlineLevel="0" collapsed="false">
      <c r="A24" s="10" t="s">
        <v>72</v>
      </c>
      <c r="B24" s="20" t="n">
        <f aca="false">IFERROR(B23/B11,0)</f>
        <v>98.2142857142857</v>
      </c>
    </row>
    <row r="25" customFormat="false" ht="17.35" hidden="false" customHeight="false" outlineLevel="0" collapsed="false">
      <c r="A25" s="9" t="s">
        <v>73</v>
      </c>
      <c r="B25" s="21" t="n">
        <f aca="false">IFERROR(B23/B22,0)</f>
        <v>1.33408796895213</v>
      </c>
    </row>
    <row r="27" customFormat="false" ht="30" hidden="false" customHeight="true" outlineLevel="0" collapsed="false">
      <c r="A27" s="22" t="s">
        <v>74</v>
      </c>
    </row>
    <row r="29" customFormat="false" ht="16.15" hidden="false" customHeight="false" outlineLevel="0" collapsed="false">
      <c r="A29" s="4" t="s">
        <v>75</v>
      </c>
    </row>
    <row r="30" customFormat="false" ht="15" hidden="false" customHeight="false" outlineLevel="0" collapsed="false">
      <c r="A30" s="9" t="s">
        <v>76</v>
      </c>
      <c r="B30" s="9" t="s">
        <v>77</v>
      </c>
      <c r="C30" s="9" t="s">
        <v>78</v>
      </c>
    </row>
    <row r="31" customFormat="false" ht="15" hidden="false" customHeight="false" outlineLevel="0" collapsed="false">
      <c r="A31" s="9" t="s">
        <v>79</v>
      </c>
      <c r="B31" s="10" t="s">
        <v>80</v>
      </c>
      <c r="C31" s="10" t="s">
        <v>81</v>
      </c>
    </row>
    <row r="32" customFormat="false" ht="15" hidden="false" customHeight="false" outlineLevel="0" collapsed="false">
      <c r="A32" s="9" t="s">
        <v>82</v>
      </c>
      <c r="B32" s="10" t="s">
        <v>83</v>
      </c>
      <c r="C32" s="10" t="s">
        <v>84</v>
      </c>
    </row>
    <row r="33" customFormat="false" ht="15" hidden="false" customHeight="false" outlineLevel="0" collapsed="false">
      <c r="A33" s="9" t="s">
        <v>85</v>
      </c>
      <c r="B33" s="10" t="s">
        <v>86</v>
      </c>
      <c r="C33" s="10" t="s">
        <v>87</v>
      </c>
    </row>
    <row r="34" customFormat="false" ht="15" hidden="false" customHeight="false" outlineLevel="0" collapsed="false">
      <c r="A34" s="9" t="s">
        <v>88</v>
      </c>
      <c r="B34" s="10" t="s">
        <v>89</v>
      </c>
      <c r="C34" s="10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0"/>
    <col collapsed="false" customWidth="true" hidden="false" outlineLevel="0" max="2" min="2" style="0" width="22"/>
  </cols>
  <sheetData>
    <row r="1" customFormat="false" ht="22.05" hidden="false" customHeight="false" outlineLevel="0" collapsed="false">
      <c r="A1" s="1" t="s">
        <v>91</v>
      </c>
    </row>
    <row r="3" customFormat="false" ht="39.75" hidden="false" customHeight="true" outlineLevel="0" collapsed="false">
      <c r="A3" s="23" t="str">
        <f aca="false">"We're investing "&amp;TEXT(Investment!B22,"$#,##0")&amp;" a year in people and tooling to unlock "&amp;TEXT(Calculator!B24,"$#,##0")&amp;" in coordination, delay, and wrong-build cost we currently pay silently."</f>
        <v>We're investing $618,400 a year in people and tooling to unlock $825,000 in coordination, delay, and wrong-build cost we currently pay silently.</v>
      </c>
    </row>
    <row r="4" customFormat="false" ht="15" hidden="false" customHeight="false" outlineLevel="0" collapsed="false">
      <c r="A4" s="23"/>
    </row>
    <row r="5" customFormat="false" ht="15" hidden="false" customHeight="false" outlineLevel="0" collapsed="false">
      <c r="A5" s="23"/>
    </row>
    <row r="6" customFormat="false" ht="15" hidden="false" customHeight="false" outlineLevel="0" collapsed="false">
      <c r="A6" s="23"/>
    </row>
    <row r="8" customFormat="false" ht="15" hidden="false" customHeight="false" outlineLevel="0" collapsed="false">
      <c r="A8" s="8" t="s">
        <v>92</v>
      </c>
    </row>
    <row r="10" customFormat="false" ht="16.15" hidden="false" customHeight="false" outlineLevel="0" collapsed="false">
      <c r="A10" s="4" t="s">
        <v>93</v>
      </c>
    </row>
    <row r="11" customFormat="false" ht="15" hidden="false" customHeight="false" outlineLevel="0" collapsed="false">
      <c r="A11" s="0" t="s">
        <v>94</v>
      </c>
      <c r="B11" s="19" t="n">
        <f aca="false">Investment!B22</f>
        <v>618400</v>
      </c>
    </row>
    <row r="12" customFormat="false" ht="15" hidden="false" customHeight="false" outlineLevel="0" collapsed="false">
      <c r="A12" s="0" t="s">
        <v>95</v>
      </c>
      <c r="B12" s="19" t="n">
        <f aca="false">Investment!B11</f>
        <v>8400</v>
      </c>
    </row>
    <row r="13" customFormat="false" ht="15" hidden="false" customHeight="false" outlineLevel="0" collapsed="false">
      <c r="A13" s="0" t="s">
        <v>96</v>
      </c>
      <c r="B13" s="19" t="n">
        <f aca="false">Investment!B19</f>
        <v>610000</v>
      </c>
    </row>
    <row r="14" customFormat="false" ht="15" hidden="false" customHeight="false" outlineLevel="0" collapsed="false">
      <c r="A14" s="0" t="s">
        <v>53</v>
      </c>
      <c r="B14" s="19" t="n">
        <f aca="false">Calculator!B24</f>
        <v>825000</v>
      </c>
    </row>
    <row r="15" customFormat="false" ht="15" hidden="false" customHeight="false" outlineLevel="0" collapsed="false">
      <c r="A15" s="0" t="s">
        <v>97</v>
      </c>
      <c r="B15" s="19" t="n">
        <f aca="false">Calculator!B11</f>
        <v>45000</v>
      </c>
    </row>
    <row r="16" customFormat="false" ht="15" hidden="false" customHeight="false" outlineLevel="0" collapsed="false">
      <c r="A16" s="0" t="s">
        <v>98</v>
      </c>
      <c r="B16" s="19" t="n">
        <f aca="false">Calculator!B17</f>
        <v>480000</v>
      </c>
    </row>
    <row r="17" customFormat="false" ht="15" hidden="false" customHeight="false" outlineLevel="0" collapsed="false">
      <c r="A17" s="0" t="s">
        <v>99</v>
      </c>
      <c r="B17" s="19" t="n">
        <f aca="false">Calculator!B22</f>
        <v>300000</v>
      </c>
    </row>
    <row r="18" customFormat="false" ht="15" hidden="false" customHeight="false" outlineLevel="0" collapsed="false">
      <c r="A18" s="0" t="s">
        <v>100</v>
      </c>
      <c r="B18" s="24" t="n">
        <f aca="false">Investment!B25</f>
        <v>1.33408796895213</v>
      </c>
    </row>
  </sheetData>
  <mergeCells count="1">
    <mergeCell ref="A3:A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2026-07-21T23:08:43Z</dcterms:created>
  <dc:creator>openpyxl</dc:creator>
  <dc:description/>
  <dc:language>en-US</dc:language>
  <cp:lastModifiedBy/>
  <dcterms:modified xsi:type="dcterms:W3CDTF">2026-07-21T23:08:43Z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